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LDF\"/>
    </mc:Choice>
  </mc:AlternateContent>
  <xr:revisionPtr revIDLastSave="0" documentId="13_ncr:1_{C03F6BBB-587F-4CCC-A8FC-097A3F2566B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5" sheetId="1" r:id="rId1"/>
  </sheets>
  <definedNames>
    <definedName name="_xlnm.Print_Area" localSheetId="0">'F5'!$B$2:$J$80</definedName>
    <definedName name="_xlnm.Print_Titles" localSheetId="0">'F5'!$2:$8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1" l="1"/>
  <c r="J77" i="1"/>
  <c r="I79" i="1" l="1"/>
  <c r="J79" i="1" s="1"/>
  <c r="H79" i="1"/>
  <c r="F79" i="1"/>
  <c r="J60" i="1" l="1"/>
  <c r="J59" i="1"/>
  <c r="J56" i="1"/>
  <c r="J55" i="1"/>
  <c r="J54" i="1"/>
  <c r="J53" i="1"/>
  <c r="J51" i="1"/>
  <c r="J50" i="1"/>
  <c r="J34" i="1"/>
  <c r="J33" i="1"/>
  <c r="J32" i="1"/>
  <c r="J29" i="1"/>
  <c r="J28" i="1"/>
  <c r="J27" i="1"/>
  <c r="J24" i="1"/>
  <c r="J21" i="1"/>
  <c r="J20" i="1"/>
  <c r="J19" i="1"/>
  <c r="J16" i="1"/>
  <c r="J14" i="1"/>
  <c r="J13" i="1"/>
  <c r="J12" i="1"/>
  <c r="J10" i="1"/>
  <c r="G22" i="1"/>
  <c r="H17" i="1"/>
  <c r="H10" i="1"/>
  <c r="H14" i="1"/>
  <c r="E17" i="1"/>
  <c r="E35" i="1" l="1"/>
  <c r="E52" i="1"/>
  <c r="E49" i="1" l="1"/>
  <c r="J52" i="1"/>
  <c r="E30" i="1"/>
  <c r="J35" i="1"/>
  <c r="J57" i="1"/>
  <c r="F30" i="1"/>
  <c r="I58" i="1" l="1"/>
  <c r="H58" i="1"/>
  <c r="F39" i="1" l="1"/>
  <c r="J15" i="1" l="1"/>
  <c r="F37" i="1"/>
  <c r="F58" i="1" l="1"/>
  <c r="G53" i="1"/>
  <c r="I49" i="1" l="1"/>
  <c r="I69" i="1" s="1"/>
  <c r="I39" i="1"/>
  <c r="I37" i="1"/>
  <c r="I17" i="1"/>
  <c r="J17" i="1" l="1"/>
  <c r="J37" i="1" l="1"/>
  <c r="J71" i="1" l="1"/>
  <c r="J64" i="1"/>
  <c r="J40" i="1"/>
  <c r="J41" i="1"/>
  <c r="F49" i="1"/>
  <c r="F69" i="1" s="1"/>
  <c r="G27" i="1"/>
  <c r="H49" i="1" l="1"/>
  <c r="H69" i="1" s="1"/>
  <c r="G65" i="1" l="1"/>
  <c r="J65" i="1" s="1"/>
  <c r="G79" i="1"/>
  <c r="G35" i="1"/>
  <c r="G34" i="1"/>
  <c r="G33" i="1"/>
  <c r="G32" i="1"/>
  <c r="G31" i="1"/>
  <c r="G29" i="1"/>
  <c r="G28" i="1"/>
  <c r="G26" i="1"/>
  <c r="G24" i="1"/>
  <c r="G23" i="1"/>
  <c r="G21" i="1"/>
  <c r="G20" i="1"/>
  <c r="G19" i="1"/>
  <c r="G12" i="1"/>
  <c r="G13" i="1"/>
  <c r="G14" i="1"/>
  <c r="G15" i="1"/>
  <c r="G16" i="1"/>
  <c r="G10" i="1"/>
  <c r="F17" i="1"/>
  <c r="F43" i="1" s="1"/>
  <c r="F74" i="1" s="1"/>
  <c r="G30" i="1" l="1"/>
  <c r="G67" i="1"/>
  <c r="J67" i="1" s="1"/>
  <c r="G66" i="1"/>
  <c r="J66" i="1" s="1"/>
  <c r="E63" i="1"/>
  <c r="G63" i="1" s="1"/>
  <c r="J63" i="1" s="1"/>
  <c r="G62" i="1"/>
  <c r="J62" i="1" s="1"/>
  <c r="G61" i="1"/>
  <c r="J61" i="1" s="1"/>
  <c r="G60" i="1"/>
  <c r="G59" i="1"/>
  <c r="E58" i="1"/>
  <c r="J58" i="1" s="1"/>
  <c r="G57" i="1"/>
  <c r="G56" i="1"/>
  <c r="G55" i="1"/>
  <c r="G54" i="1"/>
  <c r="G52" i="1"/>
  <c r="G51" i="1"/>
  <c r="G50" i="1"/>
  <c r="J49" i="1"/>
  <c r="H39" i="1"/>
  <c r="G39" i="1"/>
  <c r="J39" i="1" s="1"/>
  <c r="E39" i="1"/>
  <c r="H37" i="1"/>
  <c r="G37" i="1"/>
  <c r="E37" i="1"/>
  <c r="G36" i="1"/>
  <c r="G25" i="1"/>
  <c r="G17" i="1" s="1"/>
  <c r="E43" i="1" l="1"/>
  <c r="E74" i="1" s="1"/>
  <c r="E69" i="1"/>
  <c r="J69" i="1"/>
  <c r="G43" i="1"/>
  <c r="G49" i="1"/>
  <c r="G58" i="1"/>
  <c r="G69" i="1" l="1"/>
  <c r="G74" i="1" s="1"/>
  <c r="I31" i="1" l="1"/>
  <c r="I30" i="1" s="1"/>
  <c r="I43" i="1" s="1"/>
  <c r="J30" i="1" l="1"/>
  <c r="H31" i="1"/>
  <c r="H30" i="1" s="1"/>
  <c r="H43" i="1" l="1"/>
  <c r="H74" i="1" s="1"/>
  <c r="J43" i="1"/>
  <c r="I74" i="1"/>
  <c r="J74" i="1" s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<sst xmlns="http://schemas.openxmlformats.org/spreadsheetml/2006/main" count="78" uniqueCount="78">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</sst>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_ ;\-0\ "/>
    <numFmt numFmtId="167" formatCode="#,##0_ ;\-#,##0\ "/>
    <numFmt numFmtId="168" formatCode="#,##0.00000000000"/>
    <numFmt numFmtId="169" formatCode="#,##0.00000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3" fontId="5" fillId="0" borderId="5" xfId="1" applyFont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164" fontId="4" fillId="0" borderId="15" xfId="1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right" vertical="center"/>
    </xf>
    <xf numFmtId="165" fontId="4" fillId="0" borderId="13" xfId="1" applyNumberFormat="1" applyFont="1" applyFill="1" applyBorder="1" applyAlignment="1">
      <alignment vertical="center"/>
    </xf>
    <xf numFmtId="164" fontId="0" fillId="0" borderId="0" xfId="0" applyNumberFormat="1"/>
    <xf numFmtId="166" fontId="5" fillId="0" borderId="5" xfId="1" applyNumberFormat="1" applyFont="1" applyFill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right" vertical="center"/>
    </xf>
    <xf numFmtId="1" fontId="4" fillId="0" borderId="5" xfId="1" applyNumberFormat="1" applyFont="1" applyFill="1" applyBorder="1" applyAlignment="1">
      <alignment horizontal="right" vertical="center"/>
    </xf>
    <xf numFmtId="164" fontId="4" fillId="0" borderId="17" xfId="1" applyNumberFormat="1" applyFont="1" applyBorder="1" applyAlignment="1">
      <alignment vertical="center" wrapText="1"/>
    </xf>
    <xf numFmtId="164" fontId="4" fillId="0" borderId="17" xfId="1" applyNumberFormat="1" applyFont="1" applyBorder="1" applyAlignment="1">
      <alignment vertical="center"/>
    </xf>
    <xf numFmtId="43" fontId="5" fillId="4" borderId="5" xfId="1" applyFont="1" applyFill="1" applyBorder="1" applyAlignment="1">
      <alignment horizontal="center" vertical="center"/>
    </xf>
    <xf numFmtId="43" fontId="5" fillId="0" borderId="5" xfId="1" applyFont="1" applyBorder="1" applyAlignment="1">
      <alignment horizontal="justify" vertical="center"/>
    </xf>
    <xf numFmtId="0" fontId="5" fillId="0" borderId="5" xfId="0" applyFont="1" applyBorder="1" applyAlignment="1">
      <alignment horizontal="left" vertical="center"/>
    </xf>
    <xf numFmtId="166" fontId="5" fillId="0" borderId="5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justify" vertical="center"/>
    </xf>
    <xf numFmtId="0" fontId="7" fillId="0" borderId="0" xfId="0" applyFont="1"/>
    <xf numFmtId="164" fontId="4" fillId="0" borderId="5" xfId="1" applyNumberFormat="1" applyFont="1" applyBorder="1" applyAlignment="1">
      <alignment horizontal="justify" vertical="center"/>
    </xf>
    <xf numFmtId="164" fontId="5" fillId="0" borderId="5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5" fillId="0" borderId="8" xfId="1" applyNumberFormat="1" applyFont="1" applyBorder="1" applyAlignment="1">
      <alignment horizontal="justify" vertical="center"/>
    </xf>
    <xf numFmtId="43" fontId="5" fillId="0" borderId="8" xfId="1" applyFont="1" applyBorder="1" applyAlignment="1">
      <alignment horizontal="justify" vertical="center"/>
    </xf>
    <xf numFmtId="43" fontId="0" fillId="0" borderId="0" xfId="0" applyNumberFormat="1"/>
    <xf numFmtId="43" fontId="8" fillId="0" borderId="0" xfId="1" applyFont="1"/>
    <xf numFmtId="164" fontId="1" fillId="0" borderId="0" xfId="1" applyNumberFormat="1" applyFont="1"/>
    <xf numFmtId="10" fontId="1" fillId="0" borderId="0" xfId="2" applyNumberFormat="1" applyFont="1"/>
    <xf numFmtId="4" fontId="8" fillId="0" borderId="0" xfId="0" applyNumberFormat="1" applyFont="1"/>
    <xf numFmtId="43" fontId="8" fillId="0" borderId="0" xfId="0" applyNumberFormat="1" applyFont="1"/>
    <xf numFmtId="43" fontId="7" fillId="0" borderId="0" xfId="1" applyFont="1"/>
    <xf numFmtId="4" fontId="8" fillId="0" borderId="0" xfId="1" applyNumberFormat="1" applyFont="1"/>
    <xf numFmtId="4" fontId="0" fillId="0" borderId="0" xfId="0" applyNumberFormat="1"/>
    <xf numFmtId="43" fontId="1" fillId="0" borderId="0" xfId="1" applyFont="1"/>
    <xf numFmtId="166" fontId="5" fillId="0" borderId="0" xfId="1" applyNumberFormat="1" applyFont="1" applyBorder="1" applyAlignment="1">
      <alignment horizontal="right" vertical="center"/>
    </xf>
    <xf numFmtId="43" fontId="0" fillId="0" borderId="0" xfId="1" applyFont="1" applyBorder="1"/>
    <xf numFmtId="43" fontId="0" fillId="0" borderId="0" xfId="1" applyFont="1"/>
    <xf numFmtId="168" fontId="0" fillId="0" borderId="0" xfId="0" applyNumberFormat="1"/>
    <xf numFmtId="164" fontId="4" fillId="0" borderId="17" xfId="1" applyNumberFormat="1" applyFont="1" applyFill="1" applyBorder="1" applyAlignment="1">
      <alignment vertical="center"/>
    </xf>
    <xf numFmtId="43" fontId="5" fillId="0" borderId="5" xfId="1" applyFont="1" applyFill="1" applyBorder="1" applyAlignment="1">
      <alignment horizontal="justify" vertical="center"/>
    </xf>
    <xf numFmtId="164" fontId="5" fillId="0" borderId="5" xfId="1" applyNumberFormat="1" applyFont="1" applyFill="1" applyBorder="1" applyAlignment="1">
      <alignment horizontal="justify" vertical="center"/>
    </xf>
    <xf numFmtId="164" fontId="4" fillId="0" borderId="5" xfId="1" applyNumberFormat="1" applyFont="1" applyFill="1" applyBorder="1" applyAlignment="1">
      <alignment horizontal="justify" vertical="center"/>
    </xf>
    <xf numFmtId="166" fontId="6" fillId="0" borderId="13" xfId="1" applyNumberFormat="1" applyFont="1" applyFill="1" applyBorder="1" applyAlignment="1">
      <alignment horizontal="right" vertical="center"/>
    </xf>
    <xf numFmtId="4" fontId="7" fillId="0" borderId="0" xfId="0" applyNumberFormat="1" applyFont="1"/>
    <xf numFmtId="169" fontId="0" fillId="0" borderId="0" xfId="0" applyNumberFormat="1"/>
    <xf numFmtId="1" fontId="5" fillId="0" borderId="5" xfId="1" applyNumberFormat="1" applyFont="1" applyBorder="1" applyAlignment="1">
      <alignment horizontal="right" vertical="center"/>
    </xf>
    <xf numFmtId="164" fontId="5" fillId="0" borderId="15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horizontal="right" vertical="center"/>
    </xf>
    <xf numFmtId="167" fontId="6" fillId="0" borderId="5" xfId="1" applyNumberFormat="1" applyFont="1" applyFill="1" applyBorder="1" applyAlignment="1">
      <alignment horizontal="right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4" fillId="0" borderId="13" xfId="1" applyNumberFormat="1" applyFont="1" applyFill="1" applyBorder="1" applyAlignment="1">
      <alignment vertical="center"/>
    </xf>
    <xf numFmtId="43" fontId="5" fillId="0" borderId="5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6" fillId="0" borderId="5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FF"/>
      <color rgb="FF990099"/>
      <color rgb="FFCC99FF"/>
      <color rgb="FFCC66FF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showGridLines="0" tabSelected="1" zoomScale="90" zoomScaleNormal="90" workbookViewId="0">
      <selection activeCell="L8" sqref="L7:L8"/>
    </sheetView>
  </sheetViews>
  <sheetFormatPr baseColWidth="10" defaultRowHeight="15" x14ac:dyDescent="0.25"/>
  <cols>
    <col min="1" max="1" width="1.85546875" customWidth="1"/>
    <col min="2" max="2" width="4.85546875" customWidth="1"/>
    <col min="3" max="3" width="2.7109375" customWidth="1"/>
    <col min="4" max="4" width="58.140625" customWidth="1"/>
    <col min="5" max="5" width="17.42578125" bestFit="1" customWidth="1"/>
    <col min="6" max="6" width="15.42578125" customWidth="1"/>
    <col min="7" max="7" width="18.140625" customWidth="1"/>
    <col min="8" max="9" width="17.140625" bestFit="1" customWidth="1"/>
    <col min="10" max="10" width="17.42578125" bestFit="1" customWidth="1"/>
    <col min="11" max="11" width="2" customWidth="1"/>
  </cols>
  <sheetData>
    <row r="1" spans="2:11" ht="15.75" thickBot="1" x14ac:dyDescent="0.3">
      <c r="B1" s="1"/>
      <c r="C1" s="2"/>
    </row>
    <row r="2" spans="2:11" x14ac:dyDescent="0.25">
      <c r="B2" s="70" t="s">
        <v>0</v>
      </c>
      <c r="C2" s="71"/>
      <c r="D2" s="71"/>
      <c r="E2" s="71"/>
      <c r="F2" s="71"/>
      <c r="G2" s="71"/>
      <c r="H2" s="71"/>
      <c r="I2" s="71"/>
      <c r="J2" s="72"/>
    </row>
    <row r="3" spans="2:11" ht="14.25" customHeight="1" x14ac:dyDescent="0.25">
      <c r="B3" s="73" t="s">
        <v>1</v>
      </c>
      <c r="C3" s="74"/>
      <c r="D3" s="74"/>
      <c r="E3" s="74"/>
      <c r="F3" s="74"/>
      <c r="G3" s="74"/>
      <c r="H3" s="74"/>
      <c r="I3" s="74"/>
      <c r="J3" s="75"/>
    </row>
    <row r="4" spans="2:11" x14ac:dyDescent="0.25">
      <c r="B4" s="73" t="s">
        <v>77</v>
      </c>
      <c r="C4" s="74"/>
      <c r="D4" s="74"/>
      <c r="E4" s="74"/>
      <c r="F4" s="74"/>
      <c r="G4" s="74"/>
      <c r="H4" s="74"/>
      <c r="I4" s="74"/>
      <c r="J4" s="75"/>
    </row>
    <row r="5" spans="2:11" ht="12.75" customHeight="1" thickBot="1" x14ac:dyDescent="0.3">
      <c r="B5" s="76" t="s">
        <v>2</v>
      </c>
      <c r="C5" s="77"/>
      <c r="D5" s="77"/>
      <c r="E5" s="77"/>
      <c r="F5" s="77"/>
      <c r="G5" s="77"/>
      <c r="H5" s="77"/>
      <c r="I5" s="77"/>
      <c r="J5" s="78"/>
    </row>
    <row r="6" spans="2:11" ht="15.75" thickBot="1" x14ac:dyDescent="0.3">
      <c r="B6" s="79"/>
      <c r="C6" s="80"/>
      <c r="D6" s="81"/>
      <c r="E6" s="82" t="s">
        <v>3</v>
      </c>
      <c r="F6" s="83"/>
      <c r="G6" s="83"/>
      <c r="H6" s="83"/>
      <c r="I6" s="84"/>
      <c r="J6" s="85" t="s">
        <v>4</v>
      </c>
    </row>
    <row r="7" spans="2:11" ht="15" customHeight="1" x14ac:dyDescent="0.25">
      <c r="B7" s="88" t="s">
        <v>5</v>
      </c>
      <c r="C7" s="89"/>
      <c r="D7" s="90"/>
      <c r="E7" s="91" t="s">
        <v>6</v>
      </c>
      <c r="F7" s="93" t="s">
        <v>7</v>
      </c>
      <c r="G7" s="85" t="s">
        <v>8</v>
      </c>
      <c r="H7" s="85" t="s">
        <v>9</v>
      </c>
      <c r="I7" s="85" t="s">
        <v>10</v>
      </c>
      <c r="J7" s="86"/>
    </row>
    <row r="8" spans="2:11" ht="15.75" thickBot="1" x14ac:dyDescent="0.3">
      <c r="B8" s="76" t="s">
        <v>11</v>
      </c>
      <c r="C8" s="77"/>
      <c r="D8" s="78"/>
      <c r="E8" s="92"/>
      <c r="F8" s="94"/>
      <c r="G8" s="87"/>
      <c r="H8" s="87"/>
      <c r="I8" s="87"/>
      <c r="J8" s="87"/>
    </row>
    <row r="9" spans="2:11" x14ac:dyDescent="0.25">
      <c r="B9" s="95" t="s">
        <v>12</v>
      </c>
      <c r="C9" s="96"/>
      <c r="D9" s="97"/>
      <c r="E9" s="3"/>
      <c r="F9" s="4"/>
      <c r="G9" s="4"/>
      <c r="H9" s="4"/>
      <c r="I9" s="5" t="s">
        <v>13</v>
      </c>
      <c r="J9" s="3"/>
    </row>
    <row r="10" spans="2:11" x14ac:dyDescent="0.25">
      <c r="B10" s="6"/>
      <c r="C10" s="68" t="s">
        <v>14</v>
      </c>
      <c r="D10" s="69"/>
      <c r="E10" s="7">
        <v>2631537499</v>
      </c>
      <c r="F10" s="11">
        <v>0</v>
      </c>
      <c r="G10" s="7">
        <f>SUM(E10:F10)</f>
        <v>2631537499</v>
      </c>
      <c r="H10" s="7">
        <f>709583887+4545</f>
        <v>709588432</v>
      </c>
      <c r="I10" s="7">
        <v>709588432</v>
      </c>
      <c r="J10" s="17">
        <f>+I10-E10</f>
        <v>-1921949067</v>
      </c>
      <c r="K10" s="10"/>
    </row>
    <row r="11" spans="2:11" x14ac:dyDescent="0.25">
      <c r="B11" s="6"/>
      <c r="C11" s="68" t="s">
        <v>15</v>
      </c>
      <c r="D11" s="69"/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0"/>
    </row>
    <row r="12" spans="2:11" x14ac:dyDescent="0.25">
      <c r="B12" s="6"/>
      <c r="C12" s="68" t="s">
        <v>16</v>
      </c>
      <c r="D12" s="69"/>
      <c r="E12" s="11">
        <v>0</v>
      </c>
      <c r="F12" s="7">
        <v>19244</v>
      </c>
      <c r="G12" s="7">
        <f t="shared" ref="G12:G16" si="0">SUM(E12:F12)</f>
        <v>19244</v>
      </c>
      <c r="H12" s="7">
        <v>268428</v>
      </c>
      <c r="I12" s="7">
        <v>268428</v>
      </c>
      <c r="J12" s="17">
        <f>+I12-E12</f>
        <v>268428</v>
      </c>
      <c r="K12" s="10"/>
    </row>
    <row r="13" spans="2:11" x14ac:dyDescent="0.25">
      <c r="B13" s="6"/>
      <c r="C13" s="68" t="s">
        <v>17</v>
      </c>
      <c r="D13" s="69"/>
      <c r="E13" s="7">
        <v>2569485751</v>
      </c>
      <c r="F13" s="11">
        <v>0</v>
      </c>
      <c r="G13" s="7">
        <f t="shared" si="0"/>
        <v>2569485751</v>
      </c>
      <c r="H13" s="7">
        <v>996495180</v>
      </c>
      <c r="I13" s="7">
        <v>996495180</v>
      </c>
      <c r="J13" s="17">
        <f>+I13-E13</f>
        <v>-1572990571</v>
      </c>
      <c r="K13" s="10"/>
    </row>
    <row r="14" spans="2:11" x14ac:dyDescent="0.25">
      <c r="B14" s="6"/>
      <c r="C14" s="68" t="s">
        <v>18</v>
      </c>
      <c r="D14" s="69"/>
      <c r="E14" s="7">
        <v>45526438</v>
      </c>
      <c r="F14" s="7">
        <v>263625</v>
      </c>
      <c r="G14" s="7">
        <f t="shared" si="0"/>
        <v>45790063</v>
      </c>
      <c r="H14" s="7">
        <f>381756121+11</f>
        <v>381756132</v>
      </c>
      <c r="I14" s="7">
        <v>381756132</v>
      </c>
      <c r="J14" s="17">
        <f>+I14-E14</f>
        <v>336229694</v>
      </c>
      <c r="K14" s="10"/>
    </row>
    <row r="15" spans="2:11" x14ac:dyDescent="0.25">
      <c r="B15" s="6"/>
      <c r="C15" s="68" t="s">
        <v>19</v>
      </c>
      <c r="D15" s="69"/>
      <c r="E15" s="7">
        <v>45118705</v>
      </c>
      <c r="F15" s="11">
        <v>0</v>
      </c>
      <c r="G15" s="7">
        <f t="shared" si="0"/>
        <v>45118705</v>
      </c>
      <c r="H15" s="7">
        <v>7475403</v>
      </c>
      <c r="I15" s="7">
        <v>7475403</v>
      </c>
      <c r="J15" s="17">
        <f>+I15-E15</f>
        <v>-37643302</v>
      </c>
      <c r="K15" s="10"/>
    </row>
    <row r="16" spans="2:11" x14ac:dyDescent="0.25">
      <c r="B16" s="6"/>
      <c r="C16" s="68" t="s">
        <v>20</v>
      </c>
      <c r="D16" s="69"/>
      <c r="E16" s="7">
        <v>65095066</v>
      </c>
      <c r="F16" s="11">
        <v>0</v>
      </c>
      <c r="G16" s="7">
        <f t="shared" si="0"/>
        <v>65095066</v>
      </c>
      <c r="H16" s="13">
        <v>11403808</v>
      </c>
      <c r="I16" s="13">
        <v>11403808</v>
      </c>
      <c r="J16" s="17">
        <f>+I16-E16</f>
        <v>-53691258</v>
      </c>
      <c r="K16" s="10"/>
    </row>
    <row r="17" spans="2:11" x14ac:dyDescent="0.25">
      <c r="B17" s="99"/>
      <c r="C17" s="96" t="s">
        <v>21</v>
      </c>
      <c r="D17" s="98"/>
      <c r="E17" s="14">
        <f>+E19+E20+E21+E22+E24+E23+E25+E26+E27+E28+E29</f>
        <v>38275059854</v>
      </c>
      <c r="F17" s="14">
        <f>SUM(F19:F29)</f>
        <v>1439</v>
      </c>
      <c r="G17" s="14">
        <f>SUM(G19:G29)</f>
        <v>38275061293</v>
      </c>
      <c r="H17" s="14">
        <f>SUM(H19:H29)</f>
        <v>9420834615.4099998</v>
      </c>
      <c r="I17" s="14">
        <f>SUM(I19:I29)</f>
        <v>9420834615.4099998</v>
      </c>
      <c r="J17" s="9">
        <f t="shared" ref="J17" si="1">+I17-E17</f>
        <v>-28854225238.59</v>
      </c>
      <c r="K17" s="10"/>
    </row>
    <row r="18" spans="2:11" x14ac:dyDescent="0.25">
      <c r="B18" s="99"/>
      <c r="C18" s="68" t="s">
        <v>22</v>
      </c>
      <c r="D18" s="69"/>
      <c r="E18" s="14"/>
      <c r="F18" s="14"/>
      <c r="G18" s="14"/>
      <c r="H18" s="14"/>
      <c r="I18" s="14"/>
      <c r="J18" s="17"/>
      <c r="K18" s="10"/>
    </row>
    <row r="19" spans="2:11" x14ac:dyDescent="0.25">
      <c r="B19" s="6"/>
      <c r="C19" s="15"/>
      <c r="D19" s="16" t="s">
        <v>23</v>
      </c>
      <c r="E19" s="7">
        <v>30201688628</v>
      </c>
      <c r="F19" s="11">
        <v>0</v>
      </c>
      <c r="G19" s="7">
        <f t="shared" ref="G19:G24" si="2">SUM(E19:F19)</f>
        <v>30201688628</v>
      </c>
      <c r="H19" s="13">
        <v>6908967233.4099998</v>
      </c>
      <c r="I19" s="7">
        <v>6908967233.4099998</v>
      </c>
      <c r="J19" s="17">
        <f>+I19-E19</f>
        <v>-23292721394.59</v>
      </c>
      <c r="K19" s="10"/>
    </row>
    <row r="20" spans="2:11" x14ac:dyDescent="0.25">
      <c r="B20" s="6"/>
      <c r="C20" s="15"/>
      <c r="D20" s="16" t="s">
        <v>24</v>
      </c>
      <c r="E20" s="7">
        <v>1699128021</v>
      </c>
      <c r="F20" s="11">
        <v>0</v>
      </c>
      <c r="G20" s="7">
        <f t="shared" si="2"/>
        <v>1699128021</v>
      </c>
      <c r="H20" s="7">
        <v>405580143</v>
      </c>
      <c r="I20" s="7">
        <v>405580143</v>
      </c>
      <c r="J20" s="17">
        <f>+I20-E20</f>
        <v>-1293547878</v>
      </c>
      <c r="K20" s="10"/>
    </row>
    <row r="21" spans="2:11" x14ac:dyDescent="0.25">
      <c r="B21" s="6"/>
      <c r="C21" s="15"/>
      <c r="D21" s="16" t="s">
        <v>25</v>
      </c>
      <c r="E21" s="7">
        <v>1349346997</v>
      </c>
      <c r="F21" s="11">
        <v>0</v>
      </c>
      <c r="G21" s="7">
        <f t="shared" si="2"/>
        <v>1349346997</v>
      </c>
      <c r="H21" s="7">
        <v>285003006</v>
      </c>
      <c r="I21" s="7">
        <v>285003006</v>
      </c>
      <c r="J21" s="17">
        <f>+I21-E21</f>
        <v>-1064343991</v>
      </c>
      <c r="K21" s="10"/>
    </row>
    <row r="22" spans="2:11" x14ac:dyDescent="0.25">
      <c r="B22" s="6"/>
      <c r="C22" s="15"/>
      <c r="D22" s="16" t="s">
        <v>26</v>
      </c>
      <c r="E22" s="62">
        <v>0</v>
      </c>
      <c r="F22" s="11">
        <v>0</v>
      </c>
      <c r="G22" s="11">
        <f t="shared" si="2"/>
        <v>0</v>
      </c>
      <c r="H22" s="67">
        <v>104963607</v>
      </c>
      <c r="I22" s="11">
        <v>104963607</v>
      </c>
      <c r="J22" s="11">
        <v>0</v>
      </c>
      <c r="K22" s="10"/>
    </row>
    <row r="23" spans="2:11" x14ac:dyDescent="0.25">
      <c r="B23" s="6"/>
      <c r="C23" s="15"/>
      <c r="D23" s="16" t="s">
        <v>27</v>
      </c>
      <c r="E23" s="18">
        <v>0</v>
      </c>
      <c r="F23" s="11">
        <v>0</v>
      </c>
      <c r="G23" s="11">
        <f t="shared" si="2"/>
        <v>0</v>
      </c>
      <c r="H23" s="11">
        <v>0</v>
      </c>
      <c r="I23" s="11">
        <v>0</v>
      </c>
      <c r="J23" s="11">
        <v>0</v>
      </c>
      <c r="K23" s="10"/>
    </row>
    <row r="24" spans="2:11" x14ac:dyDescent="0.25">
      <c r="B24" s="6"/>
      <c r="C24" s="15"/>
      <c r="D24" s="16" t="s">
        <v>28</v>
      </c>
      <c r="E24" s="7">
        <v>734195007</v>
      </c>
      <c r="F24" s="11">
        <v>0</v>
      </c>
      <c r="G24" s="7">
        <f t="shared" si="2"/>
        <v>734195007</v>
      </c>
      <c r="H24" s="7">
        <v>214980954</v>
      </c>
      <c r="I24" s="7">
        <v>214980954</v>
      </c>
      <c r="J24" s="17">
        <f>+I24-E24</f>
        <v>-519214053</v>
      </c>
      <c r="K24" s="10"/>
    </row>
    <row r="25" spans="2:11" x14ac:dyDescent="0.25">
      <c r="B25" s="6"/>
      <c r="C25" s="15"/>
      <c r="D25" s="16" t="s">
        <v>29</v>
      </c>
      <c r="E25" s="11">
        <v>0</v>
      </c>
      <c r="F25" s="11">
        <v>0</v>
      </c>
      <c r="G25" s="11">
        <f t="shared" ref="G25" si="3">SUM(E25:F25)</f>
        <v>0</v>
      </c>
      <c r="H25" s="11">
        <v>0</v>
      </c>
      <c r="I25" s="11">
        <v>0</v>
      </c>
      <c r="J25" s="11">
        <v>0</v>
      </c>
      <c r="K25" s="10"/>
    </row>
    <row r="26" spans="2:11" x14ac:dyDescent="0.25">
      <c r="B26" s="6"/>
      <c r="C26" s="15"/>
      <c r="D26" s="16" t="s">
        <v>30</v>
      </c>
      <c r="E26" s="11">
        <v>0</v>
      </c>
      <c r="F26" s="11">
        <v>0</v>
      </c>
      <c r="G26" s="11">
        <f>SUM(E26:F26)</f>
        <v>0</v>
      </c>
      <c r="H26" s="11">
        <v>0</v>
      </c>
      <c r="I26" s="11">
        <v>0</v>
      </c>
      <c r="J26" s="11">
        <v>0</v>
      </c>
      <c r="K26" s="10"/>
    </row>
    <row r="27" spans="2:11" x14ac:dyDescent="0.25">
      <c r="B27" s="6"/>
      <c r="C27" s="15"/>
      <c r="D27" s="16" t="s">
        <v>31</v>
      </c>
      <c r="E27" s="7">
        <v>948790750</v>
      </c>
      <c r="F27" s="11">
        <v>0</v>
      </c>
      <c r="G27" s="7">
        <f>SUM(E27:F27)</f>
        <v>948790750</v>
      </c>
      <c r="H27" s="7">
        <v>217169930</v>
      </c>
      <c r="I27" s="7">
        <v>217169930</v>
      </c>
      <c r="J27" s="17">
        <f>+I27-E27</f>
        <v>-731620820</v>
      </c>
      <c r="K27" s="10"/>
    </row>
    <row r="28" spans="2:11" x14ac:dyDescent="0.25">
      <c r="B28" s="6"/>
      <c r="C28" s="15"/>
      <c r="D28" s="16" t="s">
        <v>32</v>
      </c>
      <c r="E28" s="7">
        <v>3341910451</v>
      </c>
      <c r="F28" s="11">
        <v>0</v>
      </c>
      <c r="G28" s="7">
        <f>SUM(E28:F28)</f>
        <v>3341910451</v>
      </c>
      <c r="H28" s="7">
        <v>1284162546</v>
      </c>
      <c r="I28" s="7">
        <v>1284162546</v>
      </c>
      <c r="J28" s="17">
        <f>+I28-E28</f>
        <v>-2057747905</v>
      </c>
      <c r="K28" s="10"/>
    </row>
    <row r="29" spans="2:11" ht="22.5" customHeight="1" x14ac:dyDescent="0.25">
      <c r="B29" s="6"/>
      <c r="C29" s="15"/>
      <c r="D29" s="19" t="s">
        <v>33</v>
      </c>
      <c r="E29" s="11">
        <v>0</v>
      </c>
      <c r="F29" s="7">
        <v>1439</v>
      </c>
      <c r="G29" s="20">
        <f>SUM(E29:F29)</f>
        <v>1439</v>
      </c>
      <c r="H29" s="13">
        <v>7196</v>
      </c>
      <c r="I29" s="7">
        <v>7196</v>
      </c>
      <c r="J29" s="61">
        <f>+I29-E29</f>
        <v>7196</v>
      </c>
      <c r="K29" s="10"/>
    </row>
    <row r="30" spans="2:11" ht="18.75" customHeight="1" x14ac:dyDescent="0.25">
      <c r="B30" s="6"/>
      <c r="C30" s="100" t="s">
        <v>34</v>
      </c>
      <c r="D30" s="101"/>
      <c r="E30" s="22">
        <f>SUM(E31:E35)</f>
        <v>898041670</v>
      </c>
      <c r="F30" s="24">
        <f>SUM(F31:F32)</f>
        <v>0</v>
      </c>
      <c r="G30" s="22">
        <f>SUM(G31:G35)</f>
        <v>898041670</v>
      </c>
      <c r="H30" s="22">
        <f>SUM(H31:H35)</f>
        <v>212643511.19</v>
      </c>
      <c r="I30" s="22">
        <f>SUM(I31:I35)</f>
        <v>212643511.19</v>
      </c>
      <c r="J30" s="9">
        <f>+I30-E30</f>
        <v>-685398158.80999994</v>
      </c>
      <c r="K30" s="10"/>
    </row>
    <row r="31" spans="2:11" x14ac:dyDescent="0.25">
      <c r="B31" s="6"/>
      <c r="C31" s="15"/>
      <c r="D31" s="16" t="s">
        <v>35</v>
      </c>
      <c r="E31" s="23">
        <v>0</v>
      </c>
      <c r="F31" s="11">
        <v>0</v>
      </c>
      <c r="G31" s="23">
        <f>SUM(E31:F31)</f>
        <v>0</v>
      </c>
      <c r="H31" s="11">
        <f>+I31</f>
        <v>0</v>
      </c>
      <c r="I31" s="11">
        <f>+J31</f>
        <v>0</v>
      </c>
      <c r="J31" s="30">
        <v>0</v>
      </c>
      <c r="K31" s="10"/>
    </row>
    <row r="32" spans="2:11" x14ac:dyDescent="0.25">
      <c r="B32" s="6"/>
      <c r="C32" s="15"/>
      <c r="D32" s="16" t="s">
        <v>36</v>
      </c>
      <c r="E32" s="7">
        <v>90099982</v>
      </c>
      <c r="F32" s="11">
        <v>0</v>
      </c>
      <c r="G32" s="7">
        <f>SUM(E32:F32)</f>
        <v>90099982</v>
      </c>
      <c r="H32" s="13">
        <v>22524996</v>
      </c>
      <c r="I32" s="13">
        <v>22524996</v>
      </c>
      <c r="J32" s="17">
        <f>+I32-E32</f>
        <v>-67574986</v>
      </c>
      <c r="K32" s="10"/>
    </row>
    <row r="33" spans="2:11" x14ac:dyDescent="0.25">
      <c r="B33" s="6"/>
      <c r="C33" s="15"/>
      <c r="D33" s="16" t="s">
        <v>37</v>
      </c>
      <c r="E33" s="7">
        <v>377301955</v>
      </c>
      <c r="F33" s="11">
        <v>0</v>
      </c>
      <c r="G33" s="7">
        <f>SUM(E33:F33)</f>
        <v>377301955</v>
      </c>
      <c r="H33" s="13">
        <v>96804788.189999998</v>
      </c>
      <c r="I33" s="7">
        <v>96804788.189999998</v>
      </c>
      <c r="J33" s="17">
        <f>+I33-E33</f>
        <v>-280497166.81</v>
      </c>
      <c r="K33" s="10"/>
    </row>
    <row r="34" spans="2:11" x14ac:dyDescent="0.25">
      <c r="B34" s="6"/>
      <c r="C34" s="15"/>
      <c r="D34" s="16" t="s">
        <v>38</v>
      </c>
      <c r="E34" s="7">
        <v>27058833</v>
      </c>
      <c r="F34" s="11">
        <v>0</v>
      </c>
      <c r="G34" s="7">
        <f>SUM(E34:F34)</f>
        <v>27058833</v>
      </c>
      <c r="H34" s="13">
        <v>8900648</v>
      </c>
      <c r="I34" s="7">
        <v>8900648</v>
      </c>
      <c r="J34" s="17">
        <f>+I34-E34</f>
        <v>-18158185</v>
      </c>
      <c r="K34" s="10"/>
    </row>
    <row r="35" spans="2:11" x14ac:dyDescent="0.25">
      <c r="B35" s="6"/>
      <c r="C35" s="15"/>
      <c r="D35" s="16" t="s">
        <v>39</v>
      </c>
      <c r="E35" s="7">
        <f>402372500+1208400</f>
        <v>403580900</v>
      </c>
      <c r="F35" s="11">
        <v>0</v>
      </c>
      <c r="G35" s="7">
        <f>SUM(E35:F35)</f>
        <v>403580900</v>
      </c>
      <c r="H35" s="13">
        <v>84413079</v>
      </c>
      <c r="I35" s="13">
        <v>84413079</v>
      </c>
      <c r="J35" s="17">
        <f>+I35-E35</f>
        <v>-319167821</v>
      </c>
      <c r="K35" s="10"/>
    </row>
    <row r="36" spans="2:11" x14ac:dyDescent="0.25">
      <c r="B36" s="6"/>
      <c r="C36" s="96" t="s">
        <v>40</v>
      </c>
      <c r="D36" s="98"/>
      <c r="E36" s="23">
        <v>0</v>
      </c>
      <c r="F36" s="23">
        <v>0</v>
      </c>
      <c r="G36" s="23">
        <f t="shared" ref="G36" si="4">SUM(E36:F36)</f>
        <v>0</v>
      </c>
      <c r="H36" s="23">
        <v>0</v>
      </c>
      <c r="I36" s="23">
        <v>0</v>
      </c>
      <c r="J36" s="23">
        <v>0</v>
      </c>
      <c r="K36" s="10"/>
    </row>
    <row r="37" spans="2:11" x14ac:dyDescent="0.25">
      <c r="B37" s="6"/>
      <c r="C37" s="96" t="s">
        <v>41</v>
      </c>
      <c r="D37" s="98"/>
      <c r="E37" s="24">
        <f t="shared" ref="E37:J37" si="5">+E38</f>
        <v>0</v>
      </c>
      <c r="F37" s="24">
        <f>+F38</f>
        <v>0</v>
      </c>
      <c r="G37" s="24">
        <f t="shared" si="5"/>
        <v>0</v>
      </c>
      <c r="H37" s="24">
        <f t="shared" si="5"/>
        <v>0</v>
      </c>
      <c r="I37" s="24">
        <f t="shared" si="5"/>
        <v>0</v>
      </c>
      <c r="J37" s="24">
        <f t="shared" si="5"/>
        <v>0</v>
      </c>
      <c r="K37" s="10"/>
    </row>
    <row r="38" spans="2:11" x14ac:dyDescent="0.25">
      <c r="B38" s="6"/>
      <c r="C38" s="15"/>
      <c r="D38" s="16" t="s">
        <v>42</v>
      </c>
      <c r="E38" s="23"/>
      <c r="F38" s="23"/>
      <c r="G38" s="23"/>
      <c r="H38" s="23"/>
      <c r="I38" s="23"/>
      <c r="J38" s="59"/>
      <c r="K38" s="10"/>
    </row>
    <row r="39" spans="2:11" x14ac:dyDescent="0.25">
      <c r="B39" s="6"/>
      <c r="C39" s="96" t="s">
        <v>43</v>
      </c>
      <c r="D39" s="98"/>
      <c r="E39" s="24">
        <f>SUM(E40:E41)</f>
        <v>0</v>
      </c>
      <c r="F39" s="24">
        <f>SUM(F40:F41)</f>
        <v>0</v>
      </c>
      <c r="G39" s="24">
        <f>SUM(G40:G41)</f>
        <v>0</v>
      </c>
      <c r="H39" s="24">
        <f>SUM(H40:H41)</f>
        <v>0</v>
      </c>
      <c r="I39" s="24">
        <f>SUM(I40:I41)</f>
        <v>0</v>
      </c>
      <c r="J39" s="30">
        <f t="shared" ref="J39:J41" si="6">+I39-G39</f>
        <v>0</v>
      </c>
      <c r="K39" s="10"/>
    </row>
    <row r="40" spans="2:11" x14ac:dyDescent="0.25">
      <c r="B40" s="6"/>
      <c r="C40" s="15"/>
      <c r="D40" s="16" t="s">
        <v>44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30">
        <f t="shared" si="6"/>
        <v>0</v>
      </c>
      <c r="K40" s="10"/>
    </row>
    <row r="41" spans="2:11" x14ac:dyDescent="0.25">
      <c r="B41" s="6"/>
      <c r="C41" s="15"/>
      <c r="D41" s="16" t="s">
        <v>45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30">
        <f t="shared" si="6"/>
        <v>0</v>
      </c>
      <c r="K41" s="10"/>
    </row>
    <row r="42" spans="2:11" ht="6" customHeight="1" x14ac:dyDescent="0.25">
      <c r="B42" s="6"/>
      <c r="C42" s="15"/>
      <c r="D42" s="16"/>
      <c r="E42" s="3"/>
      <c r="F42" s="3"/>
      <c r="G42" s="3"/>
      <c r="H42" s="4"/>
      <c r="I42" s="4"/>
      <c r="J42" s="30"/>
      <c r="K42" s="10"/>
    </row>
    <row r="43" spans="2:11" x14ac:dyDescent="0.25">
      <c r="B43" s="95" t="s">
        <v>46</v>
      </c>
      <c r="C43" s="96"/>
      <c r="D43" s="98"/>
      <c r="E43" s="14">
        <f>+E10+E11+E12+E13+E14+E15+E16+E17+E30+E36+E37+E39</f>
        <v>44529864983</v>
      </c>
      <c r="F43" s="14">
        <f>+F10+F11+F12+F13+F14+F15+F16+F17+F30+F36+F37+F39</f>
        <v>284308</v>
      </c>
      <c r="G43" s="14">
        <f>+G10+G11+G12+G13+G14+G15+G16+G17+G30+G36+G37+G39</f>
        <v>44530149291</v>
      </c>
      <c r="H43" s="14">
        <f>+H10+H11+H12+H13+H14+H15+H16+H17+H30+H36+H37+H39</f>
        <v>11740465509.6</v>
      </c>
      <c r="I43" s="14">
        <f>+I10+I11+I12+I13+I14+I15+I16+I17+I30+I36+I37+I39</f>
        <v>11740465509.6</v>
      </c>
      <c r="J43" s="9">
        <f>+I43-E43</f>
        <v>-32789399473.400002</v>
      </c>
      <c r="K43" s="10"/>
    </row>
    <row r="44" spans="2:11" x14ac:dyDescent="0.25">
      <c r="B44" s="95" t="s">
        <v>47</v>
      </c>
      <c r="C44" s="96"/>
      <c r="D44" s="98"/>
      <c r="E44" s="25"/>
      <c r="F44" s="26"/>
      <c r="G44" s="26"/>
      <c r="H44" s="52"/>
      <c r="I44" s="52"/>
      <c r="J44" s="60"/>
      <c r="K44" s="10"/>
    </row>
    <row r="45" spans="2:11" ht="6" customHeight="1" x14ac:dyDescent="0.25">
      <c r="B45" s="99"/>
      <c r="C45" s="68"/>
      <c r="D45" s="69"/>
      <c r="E45" s="25"/>
      <c r="F45" s="26"/>
      <c r="G45" s="26"/>
      <c r="H45" s="52"/>
      <c r="I45" s="52"/>
      <c r="J45" s="60"/>
      <c r="K45" s="10"/>
    </row>
    <row r="46" spans="2:11" x14ac:dyDescent="0.25">
      <c r="B46" s="95" t="s">
        <v>48</v>
      </c>
      <c r="C46" s="96"/>
      <c r="D46" s="98"/>
      <c r="E46" s="27"/>
      <c r="F46" s="27"/>
      <c r="G46" s="27"/>
      <c r="H46" s="27"/>
      <c r="I46" s="27"/>
      <c r="J46" s="27"/>
      <c r="K46" s="10"/>
    </row>
    <row r="47" spans="2:11" ht="5.25" customHeight="1" x14ac:dyDescent="0.25">
      <c r="B47" s="6"/>
      <c r="C47" s="15"/>
      <c r="D47" s="16"/>
      <c r="E47" s="28"/>
      <c r="F47" s="28"/>
      <c r="G47" s="28"/>
      <c r="H47" s="53"/>
      <c r="I47" s="53"/>
      <c r="J47" s="28"/>
      <c r="K47" s="10"/>
    </row>
    <row r="48" spans="2:11" x14ac:dyDescent="0.25">
      <c r="B48" s="95" t="s">
        <v>49</v>
      </c>
      <c r="C48" s="96"/>
      <c r="D48" s="98"/>
      <c r="E48" s="3"/>
      <c r="F48" s="3"/>
      <c r="G48" s="3"/>
      <c r="H48" s="4"/>
      <c r="I48" s="4"/>
      <c r="J48" s="3"/>
      <c r="K48" s="10"/>
    </row>
    <row r="49" spans="2:11" x14ac:dyDescent="0.25">
      <c r="B49" s="6"/>
      <c r="C49" s="68" t="s">
        <v>50</v>
      </c>
      <c r="D49" s="69"/>
      <c r="E49" s="21">
        <f>SUM(E50:E57)</f>
        <v>39590618612</v>
      </c>
      <c r="F49" s="9">
        <f>SUM(F50:F57)</f>
        <v>-23406589</v>
      </c>
      <c r="G49" s="21">
        <f>SUM(G50:G57)</f>
        <v>39567212023</v>
      </c>
      <c r="H49" s="22">
        <f>SUM(H50:H57)</f>
        <v>10157929589.880001</v>
      </c>
      <c r="I49" s="22">
        <f>SUM(I50:I57)</f>
        <v>10157929589.880001</v>
      </c>
      <c r="J49" s="9">
        <f t="shared" ref="J49" si="7">+I49-E49</f>
        <v>-29432689022.119999</v>
      </c>
      <c r="K49" s="10"/>
    </row>
    <row r="50" spans="2:11" x14ac:dyDescent="0.25">
      <c r="B50" s="6"/>
      <c r="C50" s="15"/>
      <c r="D50" s="16" t="s">
        <v>51</v>
      </c>
      <c r="E50" s="7">
        <v>22081505908</v>
      </c>
      <c r="F50" s="11">
        <v>0</v>
      </c>
      <c r="G50" s="7">
        <f t="shared" ref="G50:G57" si="8">SUM(E50:F50)</f>
        <v>22081505908</v>
      </c>
      <c r="H50" s="7">
        <v>5587353008.8800001</v>
      </c>
      <c r="I50" s="7">
        <v>5587353008.8800001</v>
      </c>
      <c r="J50" s="17">
        <f t="shared" ref="J50:J56" si="9">+I50-E50</f>
        <v>-16494152899.119999</v>
      </c>
      <c r="K50" s="10"/>
    </row>
    <row r="51" spans="2:11" x14ac:dyDescent="0.25">
      <c r="B51" s="6"/>
      <c r="C51" s="15"/>
      <c r="D51" s="16" t="s">
        <v>52</v>
      </c>
      <c r="E51" s="7">
        <v>4543596540</v>
      </c>
      <c r="F51" s="11">
        <v>0</v>
      </c>
      <c r="G51" s="7">
        <f t="shared" si="8"/>
        <v>4543596540</v>
      </c>
      <c r="H51" s="7">
        <v>1110832005</v>
      </c>
      <c r="I51" s="7">
        <v>1110832005</v>
      </c>
      <c r="J51" s="17">
        <f t="shared" si="9"/>
        <v>-3432764535</v>
      </c>
      <c r="K51" s="10"/>
    </row>
    <row r="52" spans="2:11" x14ac:dyDescent="0.25">
      <c r="B52" s="6"/>
      <c r="C52" s="15"/>
      <c r="D52" s="16" t="s">
        <v>53</v>
      </c>
      <c r="E52" s="7">
        <f>491771515+3565263285</f>
        <v>4057034800</v>
      </c>
      <c r="F52" s="17">
        <v>-38962700</v>
      </c>
      <c r="G52" s="7">
        <f t="shared" si="8"/>
        <v>4018072100</v>
      </c>
      <c r="H52" s="63">
        <v>1217110443</v>
      </c>
      <c r="I52" s="63">
        <v>1217110443</v>
      </c>
      <c r="J52" s="17">
        <f t="shared" si="9"/>
        <v>-2839924357</v>
      </c>
      <c r="K52" s="10"/>
    </row>
    <row r="53" spans="2:11" ht="39" customHeight="1" x14ac:dyDescent="0.25">
      <c r="B53" s="6"/>
      <c r="C53" s="15"/>
      <c r="D53" s="19" t="s">
        <v>54</v>
      </c>
      <c r="E53" s="7">
        <v>4311765474</v>
      </c>
      <c r="F53" s="11">
        <v>0</v>
      </c>
      <c r="G53" s="7">
        <f t="shared" si="8"/>
        <v>4311765474</v>
      </c>
      <c r="H53" s="63">
        <v>1074986964</v>
      </c>
      <c r="I53" s="63">
        <v>1074986964</v>
      </c>
      <c r="J53" s="17">
        <f t="shared" si="9"/>
        <v>-3236778510</v>
      </c>
      <c r="K53" s="10"/>
    </row>
    <row r="54" spans="2:11" x14ac:dyDescent="0.25">
      <c r="B54" s="6"/>
      <c r="C54" s="15"/>
      <c r="D54" s="16" t="s">
        <v>55</v>
      </c>
      <c r="E54" s="7">
        <v>1478788637</v>
      </c>
      <c r="F54" s="17">
        <v>-65372704</v>
      </c>
      <c r="G54" s="7">
        <f t="shared" si="8"/>
        <v>1413415933</v>
      </c>
      <c r="H54" s="7">
        <v>353960292</v>
      </c>
      <c r="I54" s="7">
        <v>353960292</v>
      </c>
      <c r="J54" s="17">
        <f t="shared" si="9"/>
        <v>-1124828345</v>
      </c>
      <c r="K54" s="10"/>
    </row>
    <row r="55" spans="2:11" x14ac:dyDescent="0.25">
      <c r="B55" s="6"/>
      <c r="C55" s="15"/>
      <c r="D55" s="16" t="s">
        <v>56</v>
      </c>
      <c r="E55" s="7">
        <v>237470097</v>
      </c>
      <c r="F55" s="11">
        <v>0</v>
      </c>
      <c r="G55" s="7">
        <f t="shared" si="8"/>
        <v>237470097</v>
      </c>
      <c r="H55" s="7">
        <v>60524100</v>
      </c>
      <c r="I55" s="7">
        <v>60524100</v>
      </c>
      <c r="J55" s="17">
        <f t="shared" si="9"/>
        <v>-176945997</v>
      </c>
      <c r="K55" s="10"/>
    </row>
    <row r="56" spans="2:11" ht="31.5" customHeight="1" x14ac:dyDescent="0.25">
      <c r="B56" s="6"/>
      <c r="C56" s="15"/>
      <c r="D56" s="19" t="s">
        <v>57</v>
      </c>
      <c r="E56" s="7">
        <v>233023330</v>
      </c>
      <c r="F56" s="7">
        <v>23302328</v>
      </c>
      <c r="G56" s="7">
        <f t="shared" si="8"/>
        <v>256325658</v>
      </c>
      <c r="H56" s="7">
        <v>76897698</v>
      </c>
      <c r="I56" s="7">
        <v>76897698</v>
      </c>
      <c r="J56" s="17">
        <f t="shared" si="9"/>
        <v>-156125632</v>
      </c>
      <c r="K56" s="10"/>
    </row>
    <row r="57" spans="2:11" x14ac:dyDescent="0.25">
      <c r="B57" s="6"/>
      <c r="C57" s="15"/>
      <c r="D57" s="29" t="s">
        <v>58</v>
      </c>
      <c r="E57" s="7">
        <v>2647433826</v>
      </c>
      <c r="F57" s="17">
        <v>57626487</v>
      </c>
      <c r="G57" s="7">
        <f t="shared" si="8"/>
        <v>2705060313</v>
      </c>
      <c r="H57" s="7">
        <v>676265079</v>
      </c>
      <c r="I57" s="7">
        <v>676265079</v>
      </c>
      <c r="J57" s="17">
        <f t="shared" ref="J57" si="10">+I57-E57</f>
        <v>-1971168747</v>
      </c>
      <c r="K57" s="10"/>
    </row>
    <row r="58" spans="2:11" x14ac:dyDescent="0.25">
      <c r="B58" s="6"/>
      <c r="C58" s="68" t="s">
        <v>59</v>
      </c>
      <c r="D58" s="69"/>
      <c r="E58" s="22">
        <f>+E59+E60+E61+E62</f>
        <v>7046877687</v>
      </c>
      <c r="F58" s="9">
        <f>SUM(F59:F62)</f>
        <v>880653149</v>
      </c>
      <c r="G58" s="22">
        <f>SUM(G59:G62)</f>
        <v>7927530836</v>
      </c>
      <c r="H58" s="22">
        <f>+H59+H60</f>
        <v>2725329584</v>
      </c>
      <c r="I58" s="22">
        <f>+I59+I60</f>
        <v>2725329584</v>
      </c>
      <c r="J58" s="17">
        <f>+I58-E58</f>
        <v>-4321548103</v>
      </c>
      <c r="K58" s="10"/>
    </row>
    <row r="59" spans="2:11" x14ac:dyDescent="0.25">
      <c r="B59" s="6"/>
      <c r="C59" s="15"/>
      <c r="D59" s="16" t="s">
        <v>60</v>
      </c>
      <c r="E59" s="7">
        <v>3153564000</v>
      </c>
      <c r="F59" s="56">
        <v>0</v>
      </c>
      <c r="G59" s="7">
        <f>SUM(E59:F59)</f>
        <v>3153564000</v>
      </c>
      <c r="H59" s="8">
        <v>810104521</v>
      </c>
      <c r="I59" s="8">
        <v>810104521</v>
      </c>
      <c r="J59" s="17">
        <f>+I59-E59</f>
        <v>-2343459479</v>
      </c>
      <c r="K59" s="10"/>
    </row>
    <row r="60" spans="2:11" x14ac:dyDescent="0.25">
      <c r="B60" s="6"/>
      <c r="C60" s="15"/>
      <c r="D60" s="16" t="s">
        <v>61</v>
      </c>
      <c r="E60" s="7">
        <v>3893313687</v>
      </c>
      <c r="F60" s="17">
        <v>880653149</v>
      </c>
      <c r="G60" s="7">
        <f>SUM(E60:F60)</f>
        <v>4773966836</v>
      </c>
      <c r="H60" s="7">
        <v>1915225063</v>
      </c>
      <c r="I60" s="7">
        <v>1915225063</v>
      </c>
      <c r="J60" s="17">
        <f>+I60-E60</f>
        <v>-1978088624</v>
      </c>
      <c r="K60" s="10"/>
    </row>
    <row r="61" spans="2:11" x14ac:dyDescent="0.25">
      <c r="B61" s="6"/>
      <c r="C61" s="15"/>
      <c r="D61" s="16" t="s">
        <v>62</v>
      </c>
      <c r="E61" s="11">
        <v>0</v>
      </c>
      <c r="F61" s="56">
        <v>0</v>
      </c>
      <c r="G61" s="30">
        <f>SUM(E61:F61)</f>
        <v>0</v>
      </c>
      <c r="H61" s="11">
        <v>0</v>
      </c>
      <c r="I61" s="11">
        <v>0</v>
      </c>
      <c r="J61" s="30">
        <f t="shared" ref="J61:J71" si="11">+I61-G61</f>
        <v>0</v>
      </c>
      <c r="K61" s="10"/>
    </row>
    <row r="62" spans="2:11" x14ac:dyDescent="0.25">
      <c r="B62" s="6"/>
      <c r="C62" s="15"/>
      <c r="D62" s="16" t="s">
        <v>63</v>
      </c>
      <c r="E62" s="30">
        <v>0</v>
      </c>
      <c r="F62" s="56">
        <v>0</v>
      </c>
      <c r="G62" s="30">
        <f>SUM(E62:F62)</f>
        <v>0</v>
      </c>
      <c r="H62" s="11">
        <v>0</v>
      </c>
      <c r="I62" s="11">
        <v>0</v>
      </c>
      <c r="J62" s="30">
        <f t="shared" si="11"/>
        <v>0</v>
      </c>
      <c r="K62" s="10"/>
    </row>
    <row r="63" spans="2:11" x14ac:dyDescent="0.25">
      <c r="B63" s="6"/>
      <c r="C63" s="68" t="s">
        <v>64</v>
      </c>
      <c r="D63" s="69"/>
      <c r="E63" s="30">
        <f>SUM(C63:D63)</f>
        <v>0</v>
      </c>
      <c r="F63" s="56">
        <v>0</v>
      </c>
      <c r="G63" s="30">
        <f>SUM(E63:F63)</f>
        <v>0</v>
      </c>
      <c r="H63" s="11">
        <v>0</v>
      </c>
      <c r="I63" s="11">
        <v>0</v>
      </c>
      <c r="J63" s="30">
        <f t="shared" si="11"/>
        <v>0</v>
      </c>
      <c r="K63" s="10"/>
    </row>
    <row r="64" spans="2:11" ht="28.5" customHeight="1" x14ac:dyDescent="0.25">
      <c r="B64" s="6"/>
      <c r="C64" s="15"/>
      <c r="D64" s="19" t="s">
        <v>65</v>
      </c>
      <c r="E64" s="30">
        <v>0</v>
      </c>
      <c r="F64" s="56">
        <v>0</v>
      </c>
      <c r="G64" s="30">
        <v>0</v>
      </c>
      <c r="H64" s="11">
        <v>0</v>
      </c>
      <c r="I64" s="11">
        <v>0</v>
      </c>
      <c r="J64" s="30">
        <f t="shared" si="11"/>
        <v>0</v>
      </c>
      <c r="K64" s="10"/>
    </row>
    <row r="65" spans="1:11" x14ac:dyDescent="0.25">
      <c r="B65" s="6"/>
      <c r="C65" s="15"/>
      <c r="D65" s="16" t="s">
        <v>66</v>
      </c>
      <c r="E65" s="30">
        <v>0</v>
      </c>
      <c r="F65" s="56">
        <v>0</v>
      </c>
      <c r="G65" s="30">
        <f>SUM(E65:F65)</f>
        <v>0</v>
      </c>
      <c r="H65" s="11">
        <v>0</v>
      </c>
      <c r="I65" s="11">
        <v>0</v>
      </c>
      <c r="J65" s="30">
        <f t="shared" si="11"/>
        <v>0</v>
      </c>
      <c r="K65" s="10"/>
    </row>
    <row r="66" spans="1:11" x14ac:dyDescent="0.25">
      <c r="B66" s="6"/>
      <c r="C66" s="68" t="s">
        <v>67</v>
      </c>
      <c r="D66" s="69"/>
      <c r="E66" s="30">
        <v>0</v>
      </c>
      <c r="F66" s="30">
        <v>0</v>
      </c>
      <c r="G66" s="30">
        <f>SUM(E66:F66)</f>
        <v>0</v>
      </c>
      <c r="H66" s="11">
        <v>0</v>
      </c>
      <c r="I66" s="11">
        <v>0</v>
      </c>
      <c r="J66" s="30">
        <f t="shared" si="11"/>
        <v>0</v>
      </c>
      <c r="K66" s="10"/>
    </row>
    <row r="67" spans="1:11" x14ac:dyDescent="0.25">
      <c r="B67" s="6"/>
      <c r="C67" s="68" t="s">
        <v>68</v>
      </c>
      <c r="D67" s="69"/>
      <c r="E67" s="30">
        <v>0</v>
      </c>
      <c r="F67" s="30">
        <v>0</v>
      </c>
      <c r="G67" s="30">
        <f>SUM(E67:F67)</f>
        <v>0</v>
      </c>
      <c r="H67" s="11">
        <v>0</v>
      </c>
      <c r="I67" s="11">
        <v>0</v>
      </c>
      <c r="J67" s="30">
        <f t="shared" si="11"/>
        <v>0</v>
      </c>
      <c r="K67" s="10"/>
    </row>
    <row r="68" spans="1:11" ht="6.75" customHeight="1" x14ac:dyDescent="0.25">
      <c r="B68" s="6"/>
      <c r="C68" s="68"/>
      <c r="D68" s="69"/>
      <c r="E68" s="31"/>
      <c r="F68" s="31"/>
      <c r="G68" s="31"/>
      <c r="H68" s="54"/>
      <c r="I68" s="54"/>
      <c r="J68" s="30"/>
      <c r="K68" s="10"/>
    </row>
    <row r="69" spans="1:11" x14ac:dyDescent="0.25">
      <c r="A69" s="32"/>
      <c r="B69" s="95" t="s">
        <v>69</v>
      </c>
      <c r="C69" s="96"/>
      <c r="D69" s="98"/>
      <c r="E69" s="14">
        <f>+E49+E58+E63+E66+E67</f>
        <v>46637496299</v>
      </c>
      <c r="F69" s="9">
        <f>+F49+F58+F63+F66+F67</f>
        <v>857246560</v>
      </c>
      <c r="G69" s="33">
        <f t="shared" ref="G69" si="12">+G49+G58+G63+G66+G67</f>
        <v>47494742859</v>
      </c>
      <c r="H69" s="55">
        <f>+H49+H58+H63+H66+H67</f>
        <v>12883259173.880001</v>
      </c>
      <c r="I69" s="55">
        <f>+I49+I58+I63+I66+I67</f>
        <v>12883259173.880001</v>
      </c>
      <c r="J69" s="9">
        <f>+I69-E69</f>
        <v>-33754237125.119999</v>
      </c>
      <c r="K69" s="10"/>
    </row>
    <row r="70" spans="1:11" ht="4.5" customHeight="1" x14ac:dyDescent="0.25">
      <c r="B70" s="6"/>
      <c r="C70" s="68"/>
      <c r="D70" s="69"/>
      <c r="E70" s="31"/>
      <c r="F70" s="31"/>
      <c r="G70" s="31"/>
      <c r="H70" s="54"/>
      <c r="I70" s="54"/>
      <c r="J70" s="30"/>
      <c r="K70" s="10"/>
    </row>
    <row r="71" spans="1:11" x14ac:dyDescent="0.25">
      <c r="B71" s="95" t="s">
        <v>70</v>
      </c>
      <c r="C71" s="96"/>
      <c r="D71" s="98"/>
      <c r="E71" s="30">
        <v>0</v>
      </c>
      <c r="F71" s="30">
        <v>0</v>
      </c>
      <c r="G71" s="30">
        <v>0</v>
      </c>
      <c r="H71" s="11">
        <v>0</v>
      </c>
      <c r="I71" s="11">
        <v>0</v>
      </c>
      <c r="J71" s="30">
        <f t="shared" si="11"/>
        <v>0</v>
      </c>
      <c r="K71" s="10"/>
    </row>
    <row r="72" spans="1:11" x14ac:dyDescent="0.25">
      <c r="B72" s="6"/>
      <c r="C72" s="68" t="s">
        <v>71</v>
      </c>
      <c r="D72" s="69"/>
      <c r="E72" s="30">
        <v>0</v>
      </c>
      <c r="F72" s="65">
        <v>4187600</v>
      </c>
      <c r="G72" s="20">
        <v>4187600</v>
      </c>
      <c r="H72" s="20">
        <v>4187600</v>
      </c>
      <c r="I72" s="20">
        <v>4187600</v>
      </c>
      <c r="J72" s="20">
        <f>+I72-E72</f>
        <v>4187600</v>
      </c>
      <c r="K72" s="10"/>
    </row>
    <row r="73" spans="1:11" ht="5.25" customHeight="1" x14ac:dyDescent="0.25">
      <c r="B73" s="6"/>
      <c r="C73" s="68"/>
      <c r="D73" s="69"/>
      <c r="E73" s="3"/>
      <c r="F73" s="3"/>
      <c r="G73" s="3"/>
      <c r="H73" s="4"/>
      <c r="I73" s="4"/>
      <c r="J73" s="30"/>
      <c r="K73" s="10"/>
    </row>
    <row r="74" spans="1:11" x14ac:dyDescent="0.25">
      <c r="B74" s="95" t="s">
        <v>72</v>
      </c>
      <c r="C74" s="96"/>
      <c r="D74" s="98"/>
      <c r="E74" s="14">
        <f>+E43+E69+E72</f>
        <v>91167361282</v>
      </c>
      <c r="F74" s="64">
        <f>+F43+F69+F72</f>
        <v>861718468</v>
      </c>
      <c r="G74" s="22">
        <f>+G43+G69+G72</f>
        <v>92029079750</v>
      </c>
      <c r="H74" s="22">
        <f>+H43+H69+H72</f>
        <v>24627912283.480003</v>
      </c>
      <c r="I74" s="22">
        <f>+I43+I69+I72</f>
        <v>24627912283.480003</v>
      </c>
      <c r="J74" s="9">
        <f>+I74-E74</f>
        <v>-66539448998.519997</v>
      </c>
      <c r="K74" s="10"/>
    </row>
    <row r="75" spans="1:11" ht="3.75" customHeight="1" x14ac:dyDescent="0.25">
      <c r="B75" s="6"/>
      <c r="C75" s="68"/>
      <c r="D75" s="69"/>
      <c r="E75" s="3"/>
      <c r="F75" s="3"/>
      <c r="G75" s="3"/>
      <c r="H75" s="4"/>
      <c r="I75" s="4"/>
      <c r="J75" s="30"/>
      <c r="K75" s="10"/>
    </row>
    <row r="76" spans="1:11" ht="13.5" customHeight="1" x14ac:dyDescent="0.25">
      <c r="B76" s="6"/>
      <c r="C76" s="96" t="s">
        <v>73</v>
      </c>
      <c r="D76" s="98"/>
      <c r="E76" s="3"/>
      <c r="F76" s="34"/>
      <c r="G76" s="3"/>
      <c r="H76" s="4"/>
      <c r="I76" s="4"/>
      <c r="J76" s="30"/>
      <c r="K76" s="10"/>
    </row>
    <row r="77" spans="1:11" ht="25.5" customHeight="1" x14ac:dyDescent="0.25">
      <c r="B77" s="6"/>
      <c r="C77" s="104" t="s">
        <v>74</v>
      </c>
      <c r="D77" s="105"/>
      <c r="E77" s="30">
        <v>0</v>
      </c>
      <c r="F77" s="65">
        <v>4187600</v>
      </c>
      <c r="G77" s="65">
        <v>4187600</v>
      </c>
      <c r="H77" s="20">
        <v>4187600</v>
      </c>
      <c r="I77" s="65">
        <v>4187600</v>
      </c>
      <c r="J77" s="65">
        <f>+I77-E77</f>
        <v>4187600</v>
      </c>
      <c r="K77" s="10"/>
    </row>
    <row r="78" spans="1:11" ht="27" customHeight="1" x14ac:dyDescent="0.25">
      <c r="B78" s="6"/>
      <c r="C78" s="104" t="s">
        <v>75</v>
      </c>
      <c r="D78" s="105"/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10"/>
    </row>
    <row r="79" spans="1:11" x14ac:dyDescent="0.25">
      <c r="B79" s="6"/>
      <c r="C79" s="96" t="s">
        <v>76</v>
      </c>
      <c r="D79" s="98"/>
      <c r="E79" s="12">
        <v>0</v>
      </c>
      <c r="F79" s="66">
        <f>SUM(F77:F78)</f>
        <v>4187600</v>
      </c>
      <c r="G79" s="12">
        <f>SUM(G77:G78)</f>
        <v>4187600</v>
      </c>
      <c r="H79" s="66">
        <f>SUM(H77:H78)</f>
        <v>4187600</v>
      </c>
      <c r="I79" s="66">
        <f>SUM(I77:I78)</f>
        <v>4187600</v>
      </c>
      <c r="J79" s="66">
        <f>+I79-E79</f>
        <v>4187600</v>
      </c>
      <c r="K79" s="10"/>
    </row>
    <row r="80" spans="1:11" ht="6.75" customHeight="1" thickBot="1" x14ac:dyDescent="0.3">
      <c r="B80" s="35"/>
      <c r="C80" s="102"/>
      <c r="D80" s="103"/>
      <c r="E80" s="36"/>
      <c r="F80" s="36"/>
      <c r="G80" s="36"/>
      <c r="H80" s="37"/>
      <c r="I80" s="37"/>
      <c r="J80" s="36"/>
      <c r="K80" s="10"/>
    </row>
    <row r="81" spans="4:10" x14ac:dyDescent="0.25">
      <c r="G81" s="38"/>
      <c r="H81" s="10"/>
      <c r="I81" s="39"/>
    </row>
    <row r="82" spans="4:10" x14ac:dyDescent="0.25">
      <c r="D82" s="38"/>
      <c r="E82" s="40"/>
      <c r="F82" s="39"/>
      <c r="G82" s="41"/>
      <c r="H82" s="42"/>
      <c r="I82" s="39"/>
      <c r="J82" s="43"/>
    </row>
    <row r="83" spans="4:10" x14ac:dyDescent="0.25">
      <c r="E83" s="44"/>
      <c r="F83" s="39"/>
      <c r="G83" s="10"/>
      <c r="H83" s="43"/>
      <c r="I83" s="39"/>
      <c r="J83" s="38"/>
    </row>
    <row r="84" spans="4:10" x14ac:dyDescent="0.25">
      <c r="E84" s="10"/>
      <c r="F84" s="39"/>
      <c r="H84" s="43"/>
      <c r="I84" s="45"/>
      <c r="J84" s="46"/>
    </row>
    <row r="85" spans="4:10" x14ac:dyDescent="0.25">
      <c r="F85" s="47"/>
      <c r="H85" s="38"/>
      <c r="I85" s="39"/>
    </row>
    <row r="86" spans="4:10" x14ac:dyDescent="0.25">
      <c r="F86" s="10"/>
      <c r="H86" s="43"/>
      <c r="I86" s="39"/>
    </row>
    <row r="87" spans="4:10" x14ac:dyDescent="0.25">
      <c r="E87" s="48"/>
      <c r="F87" s="49"/>
      <c r="H87" s="38"/>
      <c r="I87" s="39"/>
    </row>
    <row r="88" spans="4:10" x14ac:dyDescent="0.25">
      <c r="D88" s="50"/>
      <c r="F88" s="38"/>
      <c r="H88" s="38"/>
    </row>
    <row r="89" spans="4:10" x14ac:dyDescent="0.25">
      <c r="D89" s="50"/>
      <c r="H89" s="42"/>
      <c r="I89" s="38"/>
    </row>
    <row r="90" spans="4:10" x14ac:dyDescent="0.25">
      <c r="D90" s="50"/>
      <c r="E90" s="38"/>
      <c r="H90" s="57"/>
      <c r="I90" s="46"/>
    </row>
    <row r="91" spans="4:10" x14ac:dyDescent="0.25">
      <c r="D91" s="50"/>
    </row>
    <row r="92" spans="4:10" x14ac:dyDescent="0.25">
      <c r="D92" s="50"/>
      <c r="E92" s="38"/>
    </row>
    <row r="93" spans="4:10" x14ac:dyDescent="0.25">
      <c r="E93" s="38"/>
      <c r="H93" s="58"/>
      <c r="I93" s="51"/>
    </row>
  </sheetData>
  <mergeCells count="52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B17:B18"/>
    <mergeCell ref="C17:D17"/>
    <mergeCell ref="C18:D18"/>
    <mergeCell ref="C30:D30"/>
    <mergeCell ref="C36:D36"/>
    <mergeCell ref="C37:D37"/>
    <mergeCell ref="C11:D11"/>
    <mergeCell ref="C12:D12"/>
    <mergeCell ref="C13:D13"/>
    <mergeCell ref="C14:D14"/>
    <mergeCell ref="C15:D15"/>
    <mergeCell ref="C16:D16"/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rintOptions horizontalCentered="1"/>
  <pageMargins left="0" right="0" top="0.39370078740157483" bottom="0" header="0.31496062992125984" footer="0.31496062992125984"/>
  <pageSetup paperSize="9" scale="59" orientation="portrait" r:id="rId1"/>
  <ignoredErrors>
    <ignoredError sqref="G58 G30" formula="1"/>
    <ignoredError sqref="I49" formulaRange="1"/>
    <ignoredError sqref="F3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2023-04-29T04:32:41Z</cp:lastPrinted>
  <dcterms:created xsi:type="dcterms:W3CDTF">2021-07-27T20:15:00Z</dcterms:created>
  <dcterms:modified xsi:type="dcterms:W3CDTF">2023-04-29T04:32:53Z</dcterms:modified>
</cp:coreProperties>
</file>